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seygoldmandavis_bestbuddies_org/Documents/Documents/Administrative/Advisory Boards/"/>
    </mc:Choice>
  </mc:AlternateContent>
  <xr:revisionPtr revIDLastSave="0" documentId="8_{64162156-6ACD-4C14-9BB7-B3A975E68CD8}" xr6:coauthVersionLast="47" xr6:coauthVersionMax="47" xr10:uidLastSave="{00000000-0000-0000-0000-000000000000}"/>
  <bookViews>
    <workbookView xWindow="-19310" yWindow="6100" windowWidth="19420" windowHeight="103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<sst xmlns="http://schemas.openxmlformats.org/spreadsheetml/2006/main" count="4098" uniqueCount="3900">
  <si>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</si>
  <si>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</si>
  <si>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</si>
  <si>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</si>
  <si>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</si>
  <si>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</si>
  <si>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</si>
  <si>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</si>
  <si>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</si>
  <si>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</si>
  <si>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</si>
  <si>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</si>
  <si>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</si>
  <si>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</si>
  <si>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</si>
  <si>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</si>
  <si>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</si>
  <si>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</si>
  <si>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</si>
  <si>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</si>
  <si>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</si>
  <si>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</si>
  <si>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</si>
  <si>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</si>
  <si>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</si>
  <si>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</si>
  <si>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</si>
  <si>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</si>
  <si>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</si>
  <si>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</si>
  <si>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</si>
  <si>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</si>
  <si>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</si>
  <si>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</si>
  <si>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</si>
  <si>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</si>
  <si>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</si>
  <si>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</si>
  <si>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</si>
  <si>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</si>
  <si>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</si>
  <si>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</si>
  <si>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</si>
  <si>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</si>
  <si>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</si>
  <si>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</si>
  <si>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</si>
  <si>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</si>
  <si>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</si>
  <si>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</si>
  <si>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</si>
  <si>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</si>
  <si>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</si>
  <si>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</si>
  <si>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</si>
  <si>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</si>
  <si>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</si>
  <si>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</si>
  <si>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</si>
  <si>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</si>
  <si>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</si>
  <si>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</si>
  <si>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</si>
  <si>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</si>
  <si>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</si>
  <si>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</si>
  <si>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</si>
  <si>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</si>
  <si>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</si>
  <si>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</si>
  <si>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</si>
  <si>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</si>
  <si>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</si>
  <si>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</si>
  <si>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</si>
  <si>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</si>
  <si>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</si>
  <si>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</si>
  <si>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</si>
  <si>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</si>
  <si>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</si>
  <si>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</si>
  <si>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</si>
  <si>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</si>
  <si>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</si>
  <si>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</si>
  <si>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</si>
  <si>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</si>
  <si>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</si>
  <si>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</si>
  <si>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</si>
  <si>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</si>
  <si>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</si>
  <si>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</si>
  <si>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</si>
  <si>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</si>
  <si>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</si>
  <si>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</si>
  <si>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</si>
  <si>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</si>
  <si>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</si>
  <si>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</si>
  <si>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</si>
  <si>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</si>
  <si>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</si>
  <si>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</si>
  <si>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</si>
  <si>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</si>
  <si>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</si>
  <si>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</si>
  <si>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</si>
  <si>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</si>
  <si>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</si>
  <si>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</si>
  <si>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</si>
  <si>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</si>
  <si>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</si>
  <si>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</si>
  <si>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</si>
  <si>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</si>
  <si>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</si>
  <si>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</si>
  <si>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</si>
  <si>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</si>
  <si>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</si>
  <si>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</si>
  <si>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</si>
  <si>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</si>
  <si>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</si>
  <si>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</si>
  <si>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</si>
  <si>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</si>
  <si>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</si>
  <si>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</si>
  <si>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</si>
  <si>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</si>
  <si>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</si>
  <si>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</si>
  <si>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</si>
  <si>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</si>
  <si>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</si>
  <si>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</si>
  <si>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</si>
  <si>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</si>
  <si>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</si>
  <si>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</si>
  <si>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</si>
  <si>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</si>
  <si>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</si>
  <si>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</si>
  <si>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</si>
  <si>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</si>
  <si>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</si>
  <si>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</si>
  <si>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</si>
  <si>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</si>
  <si>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</si>
  <si>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</si>
  <si>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</si>
  <si>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</si>
  <si>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</si>
  <si>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</si>
  <si>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</si>
  <si>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</si>
  <si>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</si>
  <si>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</si>
  <si>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</si>
  <si>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</si>
  <si>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</si>
  <si>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</si>
  <si>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</si>
  <si>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</si>
  <si>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</si>
  <si>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</si>
  <si>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</si>
  <si>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</si>
  <si>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</si>
  <si>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</si>
  <si>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</si>
  <si>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</si>
  <si>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</si>
  <si>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</si>
  <si>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</si>
  <si>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</si>
  <si>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</si>
  <si>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</si>
  <si>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</si>
  <si>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</si>
  <si>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</si>
  <si>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</si>
  <si>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</si>
  <si>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</si>
  <si>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</si>
  <si>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</si>
  <si>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</si>
  <si>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</si>
  <si>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</si>
  <si>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</si>
  <si>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</si>
  <si>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</si>
  <si>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</si>
  <si>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</si>
  <si>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</si>
  <si>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</si>
  <si>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</si>
  <si>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</si>
  <si>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</si>
  <si>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</si>
  <si>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</si>
  <si>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</si>
  <si>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</si>
  <si>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</si>
  <si>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</si>
  <si>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</si>
  <si>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</si>
  <si>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</si>
  <si>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</si>
  <si>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</si>
  <si>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</si>
  <si>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</si>
  <si>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</si>
  <si>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</si>
  <si>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</si>
  <si>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</si>
  <si>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</si>
  <si>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</si>
  <si>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</si>
  <si>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</si>
  <si>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</si>
  <si>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</si>
  <si>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</si>
  <si>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</si>
  <si>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</si>
  <si>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</si>
  <si>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</si>
  <si>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</si>
  <si>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</si>
  <si>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</si>
  <si>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</si>
  <si>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</si>
  <si>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</si>
  <si>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</si>
  <si>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</si>
  <si>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</si>
  <si>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</si>
  <si>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</si>
  <si>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</si>
  <si>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</si>
  <si>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</si>
  <si>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</si>
  <si>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</si>
  <si>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</si>
  <si>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</si>
  <si>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</si>
  <si>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</si>
  <si>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</si>
  <si>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</si>
  <si>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</si>
  <si>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</si>
  <si>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</si>
  <si>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</si>
  <si>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</si>
  <si>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</si>
  <si>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</si>
  <si>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</si>
  <si>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</si>
  <si>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</si>
  <si>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</si>
  <si>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</si>
  <si>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</si>
  <si>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</si>
  <si>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</si>
  <si>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</si>
  <si>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</si>
  <si>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</si>
  <si>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</si>
  <si>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</si>
  <si>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</si>
  <si>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</si>
  <si>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</si>
  <si>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</si>
  <si>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</si>
  <si>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</si>
  <si>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</si>
  <si>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</si>
  <si>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</si>
  <si>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</si>
  <si>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</si>
  <si>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</si>
  <si>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</si>
  <si>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</si>
  <si>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</si>
  <si>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</si>
  <si>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</si>
  <si>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</si>
  <si>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</si>
  <si>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</si>
  <si>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</si>
  <si>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</si>
  <si>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</si>
  <si>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</si>
  <si>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</si>
  <si>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</si>
  <si>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</si>
  <si>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</si>
  <si>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</si>
  <si>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</si>
  <si>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</si>
  <si>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</si>
  <si>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</si>
  <si>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</si>
  <si>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</si>
  <si>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</si>
  <si>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</si>
  <si>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</si>
  <si>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</si>
  <si>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</si>
  <si>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</si>
  <si>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</si>
  <si>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</si>
  <si>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</si>
  <si>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</si>
  <si>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</si>
  <si>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</si>
  <si>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</si>
  <si>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</si>
  <si>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</si>
  <si>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</si>
  <si>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</si>
  <si>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</si>
  <si>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</si>
  <si>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</si>
  <si>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</si>
  <si>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</si>
  <si>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</si>
  <si>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</si>
  <si>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</si>
  <si>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</si>
  <si>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</si>
  <si>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</si>
  <si>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</si>
  <si>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</si>
  <si>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</si>
  <si>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</si>
  <si>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</si>
  <si>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</si>
  <si>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</si>
  <si>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</si>
  <si>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</si>
  <si>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</si>
  <si>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</si>
  <si>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</si>
  <si>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</si>
  <si>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</si>
  <si>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</si>
  <si>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</si>
  <si>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</si>
  <si>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</si>
  <si>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</si>
  <si>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</si>
  <si>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</si>
  <si>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</si>
  <si>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</si>
  <si>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</si>
  <si>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</si>
  <si>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</si>
  <si>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</si>
  <si>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</si>
  <si>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</si>
  <si>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</si>
  <si>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</si>
  <si>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</si>
  <si>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</si>
  <si>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</si>
  <si>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</si>
  <si>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</si>
  <si>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</si>
  <si>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</si>
  <si>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</si>
  <si>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</si>
  <si>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</si>
  <si>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</si>
  <si>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</si>
  <si>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</si>
  <si>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</si>
  <si>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</si>
  <si>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</si>
  <si>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</si>
  <si>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</si>
  <si>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</si>
  <si>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</si>
  <si>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</si>
  <si>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</si>
  <si>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</si>
  <si>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</si>
  <si>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</si>
  <si>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</si>
  <si>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</si>
  <si>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</si>
  <si>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</si>
  <si>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</si>
  <si>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</si>
  <si>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</si>
  <si>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</si>
  <si>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</si>
  <si>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</si>
  <si>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</si>
  <si>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</si>
  <si>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</si>
  <si>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</si>
  <si>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</si>
  <si>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</si>
  <si>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</si>
  <si>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</si>
  <si>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</si>
  <si>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</si>
  <si>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</si>
  <si>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</si>
  <si>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</si>
  <si>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</si>
  <si>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</si>
  <si>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</si>
  <si>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</si>
  <si>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</si>
  <si>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</si>
  <si>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</si>
  <si>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</si>
  <si>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</si>
  <si>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</si>
  <si>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</si>
  <si>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</si>
  <si>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</si>
  <si>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</si>
  <si>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</si>
  <si>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</si>
  <si>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</si>
  <si>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</si>
  <si>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</si>
  <si>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</si>
  <si>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</si>
  <si>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</si>
  <si>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</si>
  <si>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</si>
  <si>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</si>
  <si>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</si>
  <si>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</si>
  <si>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</si>
  <si>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</si>
  <si>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</si>
  <si>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</si>
  <si>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</si>
  <si>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</si>
  <si>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</si>
  <si>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</si>
  <si>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</si>
  <si>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</si>
  <si>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</si>
  <si>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</si>
  <si>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</si>
  <si>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</si>
  <si>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</si>
  <si>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</si>
  <si>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</si>
  <si>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</si>
  <si>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</si>
  <si>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</si>
  <si>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</si>
  <si>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</si>
  <si>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</si>
  <si>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</si>
  <si>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</si>
  <si>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</si>
  <si>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</si>
  <si>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</si>
  <si>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</si>
  <si>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</si>
  <si>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</si>
  <si>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</si>
  <si>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</si>
  <si>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</si>
  <si>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</si>
  <si>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</si>
  <si>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</si>
  <si>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</si>
  <si>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</si>
  <si>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</si>
  <si>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</si>
  <si>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</si>
  <si>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</si>
  <si>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</si>
  <si>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</si>
  <si>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</si>
  <si>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</si>
  <si>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</si>
  <si>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</si>
  <si>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</si>
  <si>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</si>
  <si>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</si>
  <si>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</si>
  <si>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</si>
  <si>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</si>
  <si>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</si>
  <si>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</si>
  <si>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</si>
  <si>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</si>
  <si>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</si>
  <si>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</si>
  <si>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</si>
  <si>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</si>
  <si>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</si>
  <si>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</si>
  <si>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</si>
  <si>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</si>
  <si>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</si>
  <si>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</si>
  <si>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</si>
  <si>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</si>
  <si>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</si>
  <si>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</si>
  <si>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</si>
  <si>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</si>
  <si>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</si>
  <si>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</si>
  <si>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</si>
  <si>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</si>
  <si>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</si>
  <si>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</si>
  <si>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</si>
  <si>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</si>
  <si>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</si>
  <si>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</si>
  <si>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</si>
  <si>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</si>
  <si>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</si>
  <si>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</si>
  <si>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</si>
  <si>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</si>
  <si>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</si>
  <si>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</si>
  <si>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</si>
  <si>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</si>
  <si>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</si>
  <si>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</si>
  <si>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</si>
  <si>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</si>
  <si>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</si>
  <si>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</si>
  <si>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</si>
  <si>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</si>
  <si>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</si>
  <si>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</si>
  <si>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</si>
  <si>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</si>
  <si>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</si>
  <si>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</si>
  <si>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</si>
  <si>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</si>
  <si>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</si>
  <si>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</si>
  <si>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</si>
  <si>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</si>
  <si>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</si>
  <si>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</si>
  <si>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</si>
  <si>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</si>
  <si>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</si>
  <si>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</si>
  <si>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</si>
  <si>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</si>
  <si>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</si>
  <si>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</si>
  <si>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</si>
  <si>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</si>
  <si>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</si>
  <si>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</si>
  <si>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</si>
  <si>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</si>
  <si>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</si>
  <si>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</si>
  <si>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</si>
  <si>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</si>
  <si>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</si>
  <si>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</si>
  <si>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</si>
  <si>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</si>
  <si>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</si>
  <si>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</si>
  <si>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</si>
  <si>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</si>
  <si>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</si>
  <si>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</si>
  <si>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</si>
  <si>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</si>
  <si>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</si>
  <si>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</si>
  <si>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</si>
  <si>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</si>
  <si>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</si>
  <si>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</si>
  <si>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</si>
  <si>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</si>
  <si>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</si>
  <si>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</si>
  <si>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</si>
  <si>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</si>
  <si>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</si>
  <si>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</si>
  <si>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</si>
  <si>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</si>
  <si>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</si>
  <si>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</si>
  <si>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</si>
  <si>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</si>
  <si>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</si>
  <si>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</si>
  <si>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</si>
  <si>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</si>
  <si>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</si>
  <si>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</si>
  <si>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</si>
  <si>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</si>
  <si>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</si>
  <si>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</si>
  <si>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</si>
  <si>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</si>
  <si>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</si>
  <si>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</si>
  <si>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</si>
  <si>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</si>
  <si>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</si>
  <si>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</si>
  <si>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</si>
  <si>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</si>
  <si>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</si>
  <si>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</si>
  <si>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</si>
  <si>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</si>
  <si>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</si>
  <si>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</si>
  <si>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</si>
  <si>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</si>
  <si>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</si>
  <si>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</si>
  <si>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</si>
  <si>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</si>
  <si>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</si>
  <si>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</si>
  <si>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</si>
  <si>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</si>
  <si>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</si>
  <si>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</si>
  <si>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</si>
  <si>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</si>
  <si>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</si>
  <si>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</si>
  <si>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</si>
  <si>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</si>
  <si>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</si>
  <si>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</si>
  <si>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</si>
  <si>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</si>
  <si>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</si>
  <si>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</si>
  <si>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</si>
  <si>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</si>
  <si>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</si>
  <si>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</si>
  <si>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</si>
  <si>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</si>
  <si>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</si>
  <si>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</si>
  <si>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</si>
  <si>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</si>
  <si>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</si>
  <si>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</si>
  <si>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</si>
  <si>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</si>
  <si>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</si>
  <si>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</si>
  <si>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</si>
  <si>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</si>
  <si>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</si>
  <si>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</si>
  <si>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</si>
  <si>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</si>
  <si>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</si>
  <si>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</si>
  <si>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</si>
  <si>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</si>
  <si>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</si>
  <si>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</si>
  <si>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</si>
  <si>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</si>
  <si>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</si>
  <si>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</si>
  <si>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</si>
  <si>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</si>
  <si>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</si>
  <si>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</si>
  <si>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</si>
  <si>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</si>
  <si>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</si>
  <si>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</si>
  <si>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</si>
  <si>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</si>
  <si>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</si>
  <si>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</si>
  <si>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</si>
  <si>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</si>
  <si>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</si>
  <si>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</si>
  <si>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</si>
  <si>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</si>
  <si>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</si>
  <si>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</si>
  <si>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</si>
  <si>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</si>
  <si>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</si>
  <si>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</si>
  <si>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</si>
  <si>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</si>
  <si>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</si>
  <si>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</si>
  <si>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</si>
  <si>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</si>
  <si>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</si>
  <si>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</si>
  <si>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</si>
  <si>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</si>
  <si>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</si>
  <si>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</si>
  <si>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</si>
  <si>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</si>
  <si>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</si>
  <si>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</si>
  <si>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</si>
  <si>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</si>
  <si>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</si>
  <si>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</si>
  <si>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</si>
  <si>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</si>
  <si>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</si>
  <si>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</si>
  <si>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</si>
  <si>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</si>
  <si>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</si>
  <si>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</si>
  <si>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</si>
  <si>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</si>
  <si>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</si>
  <si>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</si>
  <si>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</si>
  <si>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</si>
  <si>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</si>
  <si>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</si>
  <si>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</si>
  <si>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</si>
  <si>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</si>
  <si>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</si>
  <si>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</si>
  <si>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</si>
  <si>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</si>
  <si>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</si>
  <si>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</si>
  <si>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</si>
  <si>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</si>
  <si>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</si>
  <si>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</si>
  <si>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</si>
  <si>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</si>
  <si>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</si>
  <si>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</si>
  <si>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</si>
  <si>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</si>
  <si>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</si>
  <si>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</si>
  <si>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</si>
  <si>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</si>
  <si>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</si>
  <si>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</si>
  <si>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</si>
  <si>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</si>
  <si>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</si>
  <si>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</si>
  <si>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</si>
  <si>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</si>
  <si>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</si>
  <si>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</si>
  <si>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</si>
  <si>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</si>
  <si>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</si>
  <si>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</si>
  <si>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</si>
  <si>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</si>
  <si>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</si>
  <si>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</si>
  <si>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</si>
  <si>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</si>
  <si>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</si>
  <si>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</si>
  <si>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</si>
  <si>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</si>
  <si>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</si>
  <si>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</si>
  <si>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</si>
  <si>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</si>
  <si>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</si>
  <si>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</si>
  <si>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</si>
  <si>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</si>
  <si>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</si>
  <si>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</si>
  <si>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</si>
  <si>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</si>
  <si>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</si>
  <si>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</si>
  <si>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</si>
  <si>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</si>
  <si>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</si>
  <si>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</si>
  <si>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</si>
  <si>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</si>
  <si>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</si>
  <si>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</si>
  <si>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</si>
  <si>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</si>
  <si>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</si>
  <si>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</si>
  <si>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</si>
  <si>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</si>
  <si>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</si>
  <si>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</si>
  <si>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</si>
  <si>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</si>
  <si>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</si>
  <si>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</si>
  <si>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</si>
  <si>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</si>
  <si>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</si>
  <si>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</si>
  <si>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</si>
  <si>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</si>
  <si>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</si>
  <si>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</si>
  <si>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</si>
  <si>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</si>
  <si>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</si>
  <si>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</si>
  <si>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</si>
  <si>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</si>
  <si>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</si>
  <si>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</si>
  <si>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</si>
  <si>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</si>
  <si>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</si>
  <si>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</si>
  <si>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</si>
  <si>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</si>
  <si>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</si>
  <si>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</si>
  <si>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</si>
  <si>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</si>
  <si>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</si>
  <si>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</si>
  <si>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</si>
  <si>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</si>
  <si>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</si>
  <si>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</si>
  <si>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</si>
  <si>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</si>
  <si>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</si>
  <si>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</si>
  <si>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</si>
  <si>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</si>
  <si>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</si>
  <si>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</si>
  <si>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</si>
  <si>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</si>
  <si>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</si>
  <si>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</si>
  <si>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</si>
  <si>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</si>
  <si>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</si>
  <si>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</si>
  <si>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</si>
  <si>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</si>
  <si>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</si>
  <si>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</si>
  <si>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</si>
  <si>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</si>
  <si>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</si>
  <si>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</si>
  <si>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</si>
  <si>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</si>
  <si>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</si>
  <si>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</si>
  <si>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</si>
  <si>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</si>
  <si>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</si>
  <si>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</si>
  <si>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</si>
  <si>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</si>
  <si>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</si>
  <si>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</si>
  <si>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</si>
  <si>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</si>
  <si>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</si>
  <si>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</si>
  <si>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</si>
  <si>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</si>
  <si>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</si>
  <si>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</si>
  <si>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</si>
  <si>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</si>
  <si>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</si>
  <si>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</si>
  <si>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</si>
  <si>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</si>
  <si>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</si>
  <si>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</si>
  <si>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</si>
  <si>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</si>
  <si>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</si>
  <si>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</si>
  <si>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</si>
  <si>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</si>
  <si>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</si>
  <si>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</si>
  <si>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</si>
  <si>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</si>
  <si>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</si>
  <si>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</si>
  <si>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</si>
  <si>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</si>
  <si>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</si>
  <si>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</si>
  <si>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</si>
  <si>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</si>
  <si>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</si>
  <si>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</si>
  <si>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</si>
  <si>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</si>
  <si>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</si>
  <si>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</si>
  <si>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</si>
  <si>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</si>
  <si>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</si>
  <si>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</si>
  <si>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</si>
  <si>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</si>
  <si>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</si>
  <si>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</si>
  <si>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</si>
  <si>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</si>
  <si>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</si>
  <si>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</si>
  <si>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</si>
  <si>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</si>
  <si>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</si>
  <si>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</si>
  <si>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</si>
  <si>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</si>
  <si>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</si>
  <si>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</si>
  <si>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</si>
  <si>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</si>
  <si>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</si>
  <si>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</si>
  <si>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</si>
  <si>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</si>
  <si>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</si>
  <si>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</si>
  <si>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</si>
  <si>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</si>
  <si>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</si>
  <si>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</si>
  <si>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</si>
  <si>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</si>
  <si>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</si>
  <si>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</si>
  <si>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</si>
  <si>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</si>
  <si>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</si>
  <si>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</si>
  <si>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</si>
  <si>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</si>
  <si>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</si>
  <si>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</si>
  <si>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</si>
  <si>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</si>
  <si>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</si>
  <si>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</si>
  <si>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</si>
  <si>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</si>
  <si>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</si>
  <si>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</si>
  <si>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</si>
  <si>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</si>
  <si>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</si>
  <si>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</si>
  <si>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</si>
  <si>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</si>
  <si>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</si>
  <si>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</si>
  <si>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</si>
  <si>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</si>
  <si>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</si>
  <si>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</si>
  <si>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</si>
  <si>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</si>
  <si>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</si>
  <si>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</si>
  <si>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</si>
  <si>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</si>
  <si>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</si>
  <si>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</si>
  <si>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</si>
  <si>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</si>
  <si>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</si>
  <si>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</si>
  <si>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</si>
  <si>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</si>
  <si>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</si>
  <si>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</si>
  <si>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</si>
  <si>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</si>
  <si>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</si>
  <si>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</si>
  <si>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</si>
  <si>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</si>
  <si>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</si>
  <si>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</si>
  <si>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</si>
  <si>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</si>
  <si>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</si>
  <si>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</si>
  <si>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</si>
  <si>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</si>
  <si>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</si>
  <si>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</si>
  <si>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</si>
  <si>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</si>
  <si>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</si>
  <si>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</si>
  <si>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</si>
  <si>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</si>
  <si>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</si>
  <si>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</si>
  <si>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</si>
  <si>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</si>
  <si>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</si>
  <si>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</si>
  <si>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</si>
  <si>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</si>
  <si>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</si>
  <si>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</si>
  <si>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</si>
  <si>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</si>
  <si>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</si>
  <si>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</si>
  <si>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</si>
  <si>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</si>
  <si>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</si>
  <si>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</si>
  <si>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</si>
  <si>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</si>
  <si>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</si>
  <si>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</si>
  <si>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</si>
  <si>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</si>
  <si>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</si>
  <si>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</si>
  <si>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</si>
  <si>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</si>
  <si>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</si>
  <si>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</si>
  <si>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</si>
  <si>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</si>
  <si>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</si>
  <si>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</si>
  <si>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</si>
  <si>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</si>
  <si>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</si>
  <si>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</si>
  <si>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</si>
  <si>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</si>
  <si>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</si>
  <si>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</si>
  <si>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</si>
  <si>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</si>
  <si>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</si>
  <si>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</si>
  <si>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</si>
  <si>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</si>
  <si>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</si>
  <si>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</si>
  <si>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</si>
  <si>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</si>
  <si>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</si>
  <si>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</si>
  <si>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</si>
  <si>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</si>
  <si>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</si>
  <si>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</si>
  <si>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</si>
  <si>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</si>
  <si>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</si>
  <si>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</si>
  <si>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</si>
  <si>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</si>
  <si>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</si>
  <si>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</si>
  <si>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</si>
  <si>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</si>
  <si>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</si>
  <si>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</si>
  <si>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</si>
  <si>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</si>
  <si>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</si>
  <si>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</si>
  <si>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</si>
  <si>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</si>
  <si>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</si>
  <si>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</si>
  <si>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</si>
  <si>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</si>
  <si>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</si>
  <si>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</si>
  <si>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</si>
  <si>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</si>
  <si>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</si>
  <si>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</si>
  <si>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</si>
  <si>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</si>
  <si>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</si>
  <si>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</si>
  <si>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</si>
  <si>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</si>
  <si>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</si>
  <si>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</si>
  <si>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</si>
  <si>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</si>
  <si>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</si>
  <si>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</si>
  <si>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</si>
  <si>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</si>
  <si>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</si>
  <si>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</si>
  <si>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</si>
  <si>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</si>
  <si>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</si>
  <si>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</si>
  <si>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</si>
  <si>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</si>
  <si>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</si>
  <si>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</si>
  <si>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</si>
  <si>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</si>
  <si>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</si>
  <si>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</si>
  <si>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</si>
  <si>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</si>
  <si>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</si>
  <si>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</si>
  <si>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</si>
  <si>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</si>
  <si>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</si>
  <si>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</si>
  <si>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</si>
  <si>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</si>
  <si>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</si>
  <si>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</si>
  <si>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</si>
  <si>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</si>
  <si>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</si>
  <si>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</si>
  <si>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</si>
  <si>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</si>
  <si>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</si>
  <si>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</si>
  <si>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</si>
  <si>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</si>
  <si>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</si>
  <si>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</si>
  <si>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</si>
  <si>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</si>
  <si>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</si>
  <si>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</si>
  <si>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</si>
  <si>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</si>
  <si>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</si>
  <si>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</si>
  <si>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</si>
  <si>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</si>
  <si>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</si>
  <si>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</si>
  <si>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</si>
  <si>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</si>
  <si>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</si>
  <si>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</si>
  <si>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</si>
  <si>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</si>
  <si>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</si>
  <si>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</si>
  <si>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</si>
  <si>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</si>
  <si>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</si>
  <si>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</si>
  <si>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</si>
  <si>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</si>
  <si>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</si>
  <si>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</si>
  <si>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</si>
  <si>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</si>
  <si>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</si>
  <si>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</si>
  <si>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</si>
  <si>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</si>
  <si>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</si>
  <si>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</si>
  <si>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</si>
  <si>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</si>
  <si>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</si>
  <si>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</si>
  <si>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</si>
  <si>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</si>
  <si>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</si>
  <si>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</si>
  <si>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</si>
  <si>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</si>
  <si>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</si>
  <si>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</si>
  <si>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</si>
  <si>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</si>
  <si>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</si>
  <si>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</si>
  <si>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</si>
  <si>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</si>
  <si>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</si>
  <si>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</si>
  <si>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</si>
  <si>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</si>
  <si>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</si>
  <si>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</si>
  <si>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</si>
  <si>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</si>
  <si>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</si>
  <si>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</si>
  <si>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</si>
  <si>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</si>
  <si>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</si>
  <si>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</si>
  <si>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</si>
  <si>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</si>
  <si>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</si>
  <si>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</si>
  <si>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</si>
  <si>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</si>
  <si>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</si>
  <si>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</si>
  <si>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</si>
  <si>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</si>
  <si>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</si>
  <si>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</si>
  <si>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</si>
  <si>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</si>
  <si>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</si>
  <si>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</si>
  <si>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</si>
  <si>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</si>
  <si>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</si>
  <si>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</si>
  <si>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</si>
  <si>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</si>
  <si>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</si>
  <si>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</si>
  <si>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</si>
  <si>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</si>
  <si>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</si>
  <si>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</si>
  <si>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</si>
  <si>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</si>
  <si>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</si>
  <si>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</si>
  <si>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</si>
  <si>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</si>
  <si>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</si>
  <si>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</si>
  <si>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</si>
  <si>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</si>
  <si>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</si>
  <si>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</si>
  <si>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</si>
  <si>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</si>
  <si>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</si>
  <si>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</si>
  <si>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</si>
  <si>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</si>
  <si>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</si>
  <si>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</si>
  <si>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</si>
  <si>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</si>
  <si>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</si>
  <si>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</si>
  <si>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</si>
  <si>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</si>
  <si>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</si>
  <si>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</si>
  <si>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</si>
  <si>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</si>
  <si>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</si>
  <si>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</si>
  <si>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</si>
  <si>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</si>
  <si>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</si>
  <si>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</si>
  <si>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</si>
  <si>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</si>
  <si>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</si>
  <si>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</si>
  <si>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</si>
  <si>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</si>
  <si>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</si>
  <si>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</si>
  <si>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</si>
  <si>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</si>
  <si>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</si>
  <si>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</si>
  <si>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</si>
  <si>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</si>
  <si>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</si>
  <si>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</si>
  <si>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</si>
  <si>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</si>
  <si>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</si>
  <si>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</si>
  <si>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</si>
  <si>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</si>
  <si>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</si>
  <si>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</si>
  <si>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</si>
  <si>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</si>
  <si>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</si>
  <si>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</si>
  <si>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</si>
  <si>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</si>
  <si>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</si>
  <si>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</si>
  <si>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</si>
  <si>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</si>
  <si>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</si>
  <si>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</si>
  <si>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</si>
  <si>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</si>
  <si>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</si>
  <si>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</si>
  <si>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</si>
  <si>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</si>
  <si>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</si>
  <si>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</si>
  <si>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</si>
  <si>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</si>
  <si>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</si>
  <si>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</si>
  <si>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</si>
  <si>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</si>
  <si>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</si>
  <si>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</si>
  <si>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</si>
  <si>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</si>
  <si>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</si>
  <si>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</si>
  <si>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</si>
  <si>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</si>
  <si>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</si>
  <si>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</si>
  <si>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</si>
  <si>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</si>
  <si>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</si>
  <si>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</si>
  <si>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</si>
  <si>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</si>
  <si>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</si>
  <si>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</si>
  <si>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</si>
  <si>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</si>
  <si>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</si>
  <si>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</si>
  <si>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</si>
  <si>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</si>
  <si>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</si>
  <si>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</si>
  <si>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</si>
  <si>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</si>
  <si>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</si>
  <si>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</si>
  <si>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</si>
  <si>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</si>
  <si>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</si>
  <si>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</si>
  <si>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</si>
  <si>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</si>
  <si>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</si>
  <si>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</si>
  <si>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</si>
  <si>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</si>
  <si>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</si>
  <si>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</si>
  <si>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</si>
  <si>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</si>
  <si>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</si>
  <si>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</si>
  <si>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</si>
  <si>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</si>
  <si>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</si>
  <si>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</si>
  <si>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</si>
  <si>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</si>
  <si>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</si>
  <si>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</si>
  <si>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</si>
  <si>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</si>
  <si>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</si>
  <si>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</si>
  <si>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</si>
  <si>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</si>
  <si>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</si>
  <si>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</si>
  <si>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</si>
  <si>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</si>
  <si>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</si>
  <si>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</si>
  <si>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</si>
  <si>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</si>
  <si>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</si>
  <si>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</si>
  <si>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</si>
  <si>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</si>
  <si>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</si>
  <si>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</si>
  <si>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</si>
  <si>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</si>
  <si>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</si>
  <si>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</si>
  <si>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</si>
  <si>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</si>
  <si>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</si>
  <si>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</si>
  <si>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</si>
  <si>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</si>
  <si>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</si>
  <si>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</si>
  <si>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</si>
  <si>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</si>
  <si>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</si>
  <si>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</si>
  <si>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</si>
  <si>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</si>
  <si>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</si>
  <si>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</si>
  <si>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</si>
  <si>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</si>
  <si>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</si>
  <si>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</si>
  <si>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</si>
  <si>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</si>
  <si>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</si>
  <si>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</si>
  <si>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</si>
  <si>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</si>
  <si>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</si>
  <si>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</si>
  <si>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</si>
  <si>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</si>
  <si>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</si>
  <si>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</si>
  <si>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</si>
  <si>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</si>
  <si>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</si>
  <si>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</si>
  <si>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</si>
  <si>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</si>
  <si>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</si>
  <si>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</si>
  <si>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</si>
  <si>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</si>
  <si>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</si>
  <si>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</si>
  <si>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</si>
  <si>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</si>
  <si>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</si>
  <si>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</si>
  <si>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</si>
  <si>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</si>
  <si>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</si>
  <si>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</si>
  <si>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</si>
  <si>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</si>
  <si>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</si>
  <si>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</si>
  <si>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</si>
  <si>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</si>
  <si>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</si>
  <si>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</si>
  <si>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</si>
  <si>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</si>
  <si>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</si>
  <si>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</si>
  <si>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</si>
  <si>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</si>
  <si>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</si>
  <si>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</si>
  <si>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</si>
  <si>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</si>
  <si>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</si>
  <si>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</si>
  <si>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</si>
  <si>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</si>
  <si>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</si>
  <si>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</si>
  <si>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</si>
  <si>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</si>
  <si>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</si>
  <si>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</si>
  <si>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</si>
  <si>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</si>
  <si>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</si>
  <si>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</si>
  <si>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</si>
  <si>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</si>
  <si>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</si>
  <si>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</si>
  <si>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</si>
  <si>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</si>
  <si>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</si>
  <si>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</si>
  <si>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</si>
  <si>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</si>
  <si>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</si>
  <si>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</si>
  <si>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</si>
  <si>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</si>
  <si>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</si>
  <si>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</si>
  <si>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</si>
  <si>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</si>
  <si>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</si>
  <si>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</si>
  <si>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</si>
  <si>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</si>
  <si>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</si>
  <si>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</si>
  <si>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</si>
  <si>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</si>
  <si>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</si>
  <si>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</si>
  <si>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</si>
  <si>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</si>
  <si>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</si>
  <si>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</si>
  <si>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</si>
  <si>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</si>
  <si>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</si>
  <si>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</si>
  <si>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</si>
  <si>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</si>
  <si>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</si>
  <si>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</si>
  <si>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</si>
  <si>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</si>
  <si>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</si>
  <si>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</si>
  <si>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</si>
  <si>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</si>
  <si>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</si>
  <si>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</si>
  <si>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</si>
  <si>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</si>
  <si>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</si>
  <si>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</si>
  <si>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</si>
  <si>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</si>
  <si>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</si>
  <si>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</si>
  <si>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</si>
  <si>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</si>
  <si>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</si>
  <si>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</si>
  <si>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</si>
  <si>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</si>
  <si>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</si>
  <si>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</si>
  <si>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</si>
  <si>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</si>
  <si>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</si>
  <si>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</si>
  <si>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</si>
  <si>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</si>
  <si>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</si>
  <si>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</si>
  <si>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</si>
  <si>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</si>
  <si>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</si>
  <si>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</si>
  <si>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</si>
  <si>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</si>
  <si>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</si>
  <si>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</si>
  <si>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</si>
  <si>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</si>
  <si>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</si>
  <si>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</si>
  <si>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</si>
  <si>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</si>
  <si>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</si>
  <si>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</si>
  <si>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</si>
  <si>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</si>
  <si>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</si>
  <si>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</si>
  <si>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</si>
  <si>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</si>
  <si>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</si>
  <si>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</si>
  <si>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</si>
  <si>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</si>
  <si>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</si>
  <si>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</si>
  <si>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</si>
  <si>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</si>
  <si>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</si>
  <si>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</si>
  <si>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</si>
  <si>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</si>
  <si>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</si>
  <si>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</si>
  <si>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</si>
  <si>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</si>
  <si>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</si>
  <si>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</si>
  <si>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</si>
  <si>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</si>
  <si>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</si>
  <si>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</si>
  <si>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</si>
  <si>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</si>
  <si>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</si>
  <si>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</si>
  <si>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</si>
  <si>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</si>
  <si>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</si>
  <si>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</si>
  <si>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</si>
  <si>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</si>
  <si>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</si>
  <si>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</si>
  <si>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</si>
  <si>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</si>
  <si>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</si>
  <si>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</si>
  <si>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</si>
  <si>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</si>
  <si>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</si>
  <si>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</si>
  <si>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</si>
  <si>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</si>
  <si>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</si>
  <si>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</si>
  <si>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</si>
  <si>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</si>
  <si>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</si>
  <si>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</si>
  <si>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</si>
  <si>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</si>
  <si>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</si>
  <si>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</si>
  <si>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</si>
  <si>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</si>
  <si>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</si>
  <si>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</si>
  <si>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</si>
  <si>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</si>
  <si>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</si>
  <si>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</si>
  <si>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</si>
  <si>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</si>
  <si>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</si>
  <si>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</si>
  <si>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</si>
  <si>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</si>
  <si>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</si>
  <si>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</si>
  <si>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</si>
  <si>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</si>
  <si>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</si>
  <si>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</si>
  <si>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</si>
  <si>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</si>
  <si>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</si>
  <si>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</si>
  <si>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</si>
  <si>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</si>
  <si>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</si>
  <si>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</si>
  <si>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</si>
  <si>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</si>
  <si>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</si>
  <si>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</si>
  <si>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</si>
  <si>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</si>
  <si>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</si>
  <si>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</si>
  <si>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</si>
  <si>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</si>
  <si>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</si>
  <si>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</si>
  <si>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</si>
  <si>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</si>
  <si>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</si>
  <si>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</si>
  <si>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</si>
  <si>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</si>
  <si>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</si>
  <si>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</si>
  <si>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</si>
  <si>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</si>
  <si>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</si>
  <si>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</si>
  <si>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</si>
  <si>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</si>
  <si>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</si>
  <si>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</si>
  <si>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</si>
  <si>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</si>
  <si>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</si>
  <si>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</si>
  <si>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</si>
  <si>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</si>
  <si>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</si>
  <si>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</si>
  <si>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</si>
  <si>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</si>
  <si>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</si>
  <si>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</si>
  <si>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</si>
  <si>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</si>
  <si>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</si>
  <si>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</si>
  <si>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</si>
  <si>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</si>
  <si>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</si>
  <si>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</si>
  <si>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</si>
  <si>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</si>
  <si>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</si>
  <si>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</si>
  <si>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</si>
  <si>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</si>
  <si>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</si>
  <si>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</si>
  <si>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</si>
  <si>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</si>
  <si>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</si>
  <si>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</si>
  <si>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</si>
  <si>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</si>
  <si>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</si>
  <si>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</si>
  <si>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</si>
  <si>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</si>
  <si>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</si>
  <si>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</si>
  <si>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</si>
  <si>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</si>
  <si>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</si>
  <si>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</si>
  <si>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</si>
  <si>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</si>
  <si>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</si>
  <si>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</si>
  <si>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</si>
  <si>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</si>
  <si>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</si>
  <si>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</si>
  <si>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</si>
  <si>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</si>
  <si>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</si>
  <si>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</si>
  <si>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</si>
  <si>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</si>
  <si>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</si>
  <si>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</si>
  <si>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</si>
  <si>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</si>
  <si>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</si>
  <si>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</si>
  <si>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</si>
  <si>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</si>
  <si>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</si>
  <si>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</si>
  <si>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</si>
  <si>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</si>
  <si>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</si>
  <si>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</si>
  <si>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</si>
  <si>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</si>
  <si>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</si>
  <si>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</si>
  <si>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</si>
  <si>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</si>
  <si>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</si>
  <si>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</si>
  <si>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</si>
  <si>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</si>
  <si>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</si>
  <si>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</si>
  <si>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</si>
  <si>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</si>
  <si>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</si>
  <si>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</si>
  <si>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</si>
  <si>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</si>
  <si>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</si>
  <si>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</si>
  <si>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</si>
  <si>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</si>
  <si>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</si>
  <si>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</si>
  <si>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</si>
  <si>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</si>
  <si>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</si>
  <si>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</si>
  <si>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</si>
  <si>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</si>
  <si>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</si>
  <si>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</si>
  <si>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</si>
  <si>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</si>
  <si>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</si>
  <si>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</si>
  <si>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</si>
  <si>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</si>
  <si>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</si>
  <si>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</si>
  <si>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</si>
  <si>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</si>
  <si>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</si>
  <si>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</si>
  <si>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</si>
  <si>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</si>
  <si>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</si>
  <si>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</si>
  <si>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</si>
  <si>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</si>
  <si>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</si>
  <si>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</si>
  <si>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</si>
  <si>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</si>
  <si>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</si>
  <si>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</si>
  <si>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</si>
  <si>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</si>
  <si>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</si>
  <si>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</si>
  <si>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</si>
  <si>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</si>
  <si>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</si>
  <si>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</si>
  <si>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</si>
  <si>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</si>
  <si>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</si>
  <si>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</si>
  <si>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</si>
  <si>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</si>
  <si>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</si>
  <si>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</si>
  <si>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</si>
  <si>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</si>
  <si>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</si>
  <si>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</si>
  <si>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</si>
  <si>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</si>
  <si>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</si>
  <si>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</si>
  <si>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</si>
  <si>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</si>
  <si>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</si>
  <si>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</si>
  <si>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</si>
  <si>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</si>
  <si>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</si>
  <si>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</si>
  <si>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</si>
  <si>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</si>
  <si>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</si>
  <si>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</si>
  <si>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</si>
  <si>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</si>
  <si>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</si>
  <si>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</si>
  <si>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</si>
  <si>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</si>
  <si>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</si>
  <si>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</si>
  <si>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</si>
  <si>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</si>
  <si>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</si>
  <si>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</si>
  <si>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</si>
  <si>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</si>
  <si>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</si>
  <si>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</si>
  <si>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</si>
  <si>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</si>
  <si>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</si>
  <si>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</si>
  <si>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</si>
  <si>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</si>
  <si>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</si>
  <si>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</si>
  <si>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</si>
  <si>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</si>
  <si>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</si>
  <si>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</si>
  <si>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</si>
  <si>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</si>
  <si>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</si>
  <si>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</si>
  <si>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</si>
  <si>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</si>
  <si>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</si>
  <si>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</si>
  <si>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</si>
  <si>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</si>
  <si>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</si>
  <si>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</si>
  <si>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</si>
  <si>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</si>
  <si>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</si>
  <si>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</si>
  <si>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</si>
  <si>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</si>
  <si>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</si>
  <si>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</si>
  <si>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</si>
  <si>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</si>
  <si>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</si>
  <si>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</si>
  <si>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</si>
  <si>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</si>
  <si>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</si>
  <si>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</si>
  <si>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</si>
  <si>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</si>
  <si>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</si>
  <si>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</si>
  <si>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</si>
  <si>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</si>
  <si>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</si>
  <si>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</si>
  <si>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</si>
  <si>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</si>
  <si>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</si>
  <si>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</si>
  <si>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</si>
  <si>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</si>
  <si>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</si>
  <si>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</si>
  <si>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</si>
  <si>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</si>
  <si>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</si>
  <si>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</si>
  <si>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</si>
  <si>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</si>
  <si>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</si>
  <si>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</si>
  <si>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</si>
  <si>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</si>
  <si>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</si>
  <si>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</si>
  <si>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</si>
  <si>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</si>
  <si>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</si>
  <si>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</si>
  <si>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</si>
  <si>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</si>
  <si>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</si>
  <si>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</si>
  <si>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</si>
  <si>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</si>
  <si>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</si>
  <si>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</si>
  <si>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</si>
  <si>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</si>
  <si>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</si>
  <si>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</si>
  <si>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</si>
  <si>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</si>
  <si>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</si>
  <si>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</si>
  <si>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</si>
  <si>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</si>
  <si>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</si>
  <si>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</si>
  <si>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</si>
  <si>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</si>
  <si>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</si>
  <si>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</si>
  <si>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</si>
  <si>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</si>
  <si>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</si>
  <si>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</si>
  <si>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</si>
  <si>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</si>
  <si>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</si>
  <si>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</si>
  <si>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</si>
  <si>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</si>
  <si>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</si>
  <si>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</si>
  <si>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</si>
  <si>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</si>
  <si>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</si>
  <si>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</si>
  <si>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</si>
  <si>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</si>
  <si>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</si>
  <si>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</si>
  <si>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</si>
  <si>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</si>
  <si>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</si>
  <si>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</si>
  <si>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</si>
  <si>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</si>
  <si>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</si>
  <si>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</si>
  <si>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</si>
  <si>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</si>
  <si>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</si>
  <si>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</si>
  <si>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</si>
  <si>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</si>
  <si>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</si>
  <si>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</si>
  <si>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</si>
  <si>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</si>
  <si>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</si>
  <si>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</si>
  <si>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</si>
  <si>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</si>
  <si>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</si>
  <si>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</si>
  <si>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</si>
  <si>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</si>
  <si>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</si>
  <si>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</si>
  <si>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</si>
  <si>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</si>
  <si>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</si>
  <si>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</si>
  <si>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</si>
  <si>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</si>
  <si>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</si>
  <si>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</si>
  <si>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</si>
  <si>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</si>
  <si>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</si>
  <si>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</si>
  <si>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</si>
  <si>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</si>
  <si>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</si>
  <si>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</si>
  <si>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</si>
  <si>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</si>
  <si>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</si>
  <si>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</si>
  <si>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</si>
  <si>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</si>
  <si>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</si>
  <si>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</si>
  <si>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</si>
  <si>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</si>
  <si>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</si>
  <si>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</si>
  <si>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</si>
  <si>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</si>
  <si>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</si>
  <si>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</si>
  <si>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</si>
  <si>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</si>
  <si>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</si>
  <si>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</si>
  <si>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</si>
  <si>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</si>
  <si>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</si>
  <si>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</si>
  <si>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</si>
  <si>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</si>
  <si>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</si>
  <si>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</si>
  <si>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</si>
  <si>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</si>
  <si>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</si>
  <si>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</si>
  <si>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</si>
  <si>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</si>
  <si>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</si>
  <si>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</si>
  <si>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</si>
  <si>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</si>
  <si>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</si>
  <si>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</si>
  <si>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</si>
  <si>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</si>
  <si>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</si>
  <si>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</si>
  <si>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</si>
  <si>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</si>
  <si>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</si>
  <si>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</si>
  <si>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</si>
  <si>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</si>
  <si>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</si>
  <si>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</si>
  <si>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</si>
  <si>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</si>
  <si>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</si>
  <si>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</si>
  <si>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</si>
  <si>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</si>
  <si>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</si>
  <si>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</si>
  <si>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</si>
  <si>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</si>
  <si>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</si>
  <si>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</si>
  <si>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</si>
  <si>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</si>
  <si>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</si>
  <si>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</si>
  <si>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</si>
  <si>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</si>
  <si>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</si>
  <si>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</si>
  <si>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</si>
  <si>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</si>
  <si>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</si>
  <si>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</si>
  <si>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</si>
  <si>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</si>
  <si>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</si>
  <si>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</si>
  <si>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</si>
  <si>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</si>
  <si>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</si>
  <si>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</si>
  <si>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</si>
  <si>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</si>
  <si>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</si>
  <si>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</si>
  <si>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</si>
  <si>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</si>
  <si>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</si>
  <si>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</si>
  <si>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</si>
  <si>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</si>
  <si>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</si>
  <si>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</si>
  <si>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</si>
  <si>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</si>
  <si>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</si>
  <si>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</si>
  <si>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</si>
  <si>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</si>
  <si>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</si>
  <si>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</si>
  <si>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</si>
  <si>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</si>
  <si>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</si>
  <si>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</si>
  <si>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</si>
  <si>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</si>
  <si>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</si>
  <si>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</si>
  <si>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</si>
  <si>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</si>
  <si>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</si>
  <si>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</si>
  <si>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</si>
  <si>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</si>
  <si>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</si>
  <si>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</si>
  <si>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</si>
  <si>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</si>
  <si>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</si>
  <si>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</si>
  <si>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</si>
  <si>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</si>
  <si>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</si>
  <si>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</si>
  <si>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</si>
  <si>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</si>
  <si>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</si>
  <si>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</si>
  <si>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</si>
  <si>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</si>
  <si>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</si>
  <si>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</si>
  <si>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</si>
  <si>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</si>
  <si>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</si>
  <si>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</si>
  <si>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</si>
  <si>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</si>
  <si>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</si>
  <si>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</si>
  <si>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</si>
  <si>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</si>
  <si>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</si>
  <si>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</si>
  <si>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</si>
  <si>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</si>
  <si>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</si>
  <si>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</si>
  <si>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</si>
  <si>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</si>
  <si>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</si>
  <si>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</si>
  <si>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</si>
  <si>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</si>
  <si>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</si>
  <si>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</si>
  <si>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</si>
  <si>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</si>
  <si>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</si>
  <si>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</si>
  <si>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</si>
  <si>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</si>
  <si>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</si>
  <si>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</si>
  <si>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</si>
  <si>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</si>
  <si>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</si>
  <si>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</si>
  <si>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</si>
  <si>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</si>
  <si>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</si>
  <si>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</si>
  <si>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</si>
  <si>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</si>
  <si>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</si>
  <si>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</si>
  <si>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</si>
  <si>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</si>
  <si>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</si>
  <si>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</si>
  <si>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</si>
  <si>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</si>
  <si>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</si>
  <si>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</si>
  <si>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</si>
  <si>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</si>
  <si>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</si>
  <si>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</si>
  <si>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</si>
  <si>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</si>
  <si>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</si>
  <si>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</si>
  <si>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</si>
  <si>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</si>
  <si>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</si>
  <si>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</si>
  <si>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</si>
  <si>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</si>
  <si>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</si>
  <si>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</si>
  <si>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</si>
  <si>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</si>
  <si>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</si>
  <si>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</si>
  <si>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</si>
  <si>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</si>
  <si>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</si>
  <si>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</si>
  <si>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</si>
  <si>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</si>
  <si>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</si>
  <si>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</si>
  <si>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</si>
  <si>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</si>
  <si>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</si>
  <si>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</si>
  <si>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</si>
  <si>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</si>
  <si>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</si>
  <si>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</si>
  <si>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</si>
  <si>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</si>
  <si>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</si>
  <si>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</si>
  <si>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</si>
  <si>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</si>
  <si>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</si>
  <si>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</si>
  <si>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</si>
  <si>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</si>
  <si>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</si>
  <si>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</si>
  <si>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</si>
  <si>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</si>
  <si>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</si>
  <si>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</si>
  <si>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</si>
  <si>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</si>
  <si>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</si>
  <si>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</si>
  <si>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</si>
  <si>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</si>
  <si>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</si>
  <si>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</si>
  <si>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</si>
  <si>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</si>
  <si>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</si>
  <si>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</si>
  <si>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</si>
  <si>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</si>
  <si>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</si>
  <si>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</si>
  <si>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</si>
  <si>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</si>
  <si>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</si>
  <si>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</si>
  <si>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</si>
  <si>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</si>
  <si>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</si>
  <si>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</si>
  <si>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</si>
  <si>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</si>
  <si>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</si>
  <si>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</si>
  <si>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</si>
  <si>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</si>
  <si>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</si>
  <si>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</si>
  <si>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</si>
  <si>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</si>
  <si>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</si>
  <si>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</si>
  <si>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</si>
  <si>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</si>
  <si>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</si>
  <si>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</si>
  <si>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</si>
  <si>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</si>
  <si>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</si>
  <si>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</si>
  <si>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</si>
  <si>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</si>
  <si>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</si>
  <si>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</si>
  <si>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</si>
  <si>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</si>
  <si>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</si>
  <si>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</si>
  <si>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</si>
  <si>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</si>
  <si>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</si>
  <si>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</si>
  <si>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</si>
  <si>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</si>
  <si>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</si>
  <si>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</si>
  <si>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</si>
  <si>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</si>
  <si>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</si>
  <si>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</si>
  <si>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</si>
  <si>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</si>
  <si>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</si>
  <si>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</si>
  <si>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</si>
  <si>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</si>
  <si>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</si>
  <si>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</si>
  <si>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</si>
  <si>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</si>
  <si>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</si>
  <si>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</si>
  <si>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</si>
  <si>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</si>
  <si>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</si>
  <si>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</si>
  <si>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</si>
  <si>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</si>
  <si>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</si>
  <si>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</si>
  <si>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</si>
  <si>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</si>
  <si>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</si>
  <si>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</si>
  <si>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</si>
  <si>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</si>
  <si>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</si>
  <si>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</si>
  <si>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</si>
  <si>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</si>
  <si>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</si>
  <si>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</si>
  <si>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</si>
  <si>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</si>
  <si>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</si>
  <si>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</si>
  <si>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</si>
  <si>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</si>
  <si>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</si>
  <si>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</si>
  <si>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</si>
  <si>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</si>
  <si>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</si>
  <si>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</si>
  <si>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</si>
  <si>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</si>
  <si>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</si>
  <si>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</si>
  <si>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</si>
  <si>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</si>
  <si>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</si>
  <si>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</si>
  <si>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</si>
  <si>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</si>
  <si>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</si>
  <si>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</si>
  <si>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</si>
  <si>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</si>
  <si>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</si>
  <si>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</si>
  <si>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</si>
  <si>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</si>
  <si>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</si>
  <si>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</si>
  <si>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</si>
  <si>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</si>
  <si>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</si>
  <si>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</si>
  <si>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</si>
  <si>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</si>
  <si>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</si>
  <si>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</si>
  <si>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</si>
  <si>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</si>
  <si>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</si>
  <si>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</si>
  <si>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</si>
  <si>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</si>
  <si>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</si>
  <si>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</si>
  <si>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</si>
  <si>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</si>
  <si>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</si>
  <si>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</si>
  <si>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</si>
  <si>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</si>
  <si>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</si>
  <si>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</si>
  <si>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</si>
  <si>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</si>
  <si>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</si>
  <si>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</si>
  <si>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</si>
  <si>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</si>
  <si>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</si>
  <si>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</si>
  <si>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</si>
  <si>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</si>
  <si>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</si>
  <si>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</si>
  <si>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</si>
  <si>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</si>
  <si>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</si>
  <si>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</si>
  <si>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</si>
  <si>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</si>
  <si>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</si>
  <si>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</si>
  <si>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</si>
  <si>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</si>
  <si>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</si>
  <si>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</si>
  <si>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</si>
  <si>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</si>
  <si>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</si>
  <si>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</si>
  <si>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</si>
  <si>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</si>
  <si>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</si>
  <si>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</si>
  <si>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</si>
  <si>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</si>
  <si>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</si>
  <si>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</si>
  <si>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</si>
  <si>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</si>
  <si>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</si>
  <si>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</si>
  <si>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</si>
  <si>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</si>
  <si>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</si>
  <si>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</si>
  <si>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</si>
  <si>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</si>
  <si>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</si>
  <si>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</si>
  <si>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</si>
  <si>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</si>
  <si>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</si>
  <si>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</si>
  <si>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</si>
  <si>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</si>
  <si>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</si>
  <si>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</si>
  <si>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</si>
  <si>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</si>
  <si>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</si>
  <si>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</si>
  <si>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</si>
  <si>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</si>
  <si>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</si>
  <si>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</si>
  <si>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</si>
  <si>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</si>
  <si>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</si>
  <si>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</si>
  <si>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</si>
  <si>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</si>
  <si>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</si>
  <si>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</si>
  <si>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</si>
  <si>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</si>
  <si>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</si>
  <si>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</si>
  <si>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</si>
  <si>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</si>
  <si>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</si>
  <si>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</si>
  <si>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</si>
  <si>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</si>
  <si>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</si>
  <si>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</si>
  <si>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</si>
  <si>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</si>
  <si>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</si>
  <si>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</si>
  <si>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</si>
  <si>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</si>
  <si>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</si>
  <si>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</si>
  <si>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</si>
  <si>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</si>
  <si>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</si>
  <si>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</si>
  <si>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</si>
  <si>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</si>
  <si>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</si>
  <si>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</si>
  <si>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</si>
  <si>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</si>
  <si>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</si>
  <si>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</si>
  <si>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</si>
  <si>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</si>
  <si>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</si>
  <si>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</si>
  <si>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</si>
  <si>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</si>
  <si>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</si>
  <si>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</si>
  <si>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</si>
  <si>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</si>
  <si>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</si>
  <si>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</si>
  <si>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</si>
  <si>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</si>
  <si>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</si>
  <si>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</si>
  <si>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</si>
  <si>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</si>
  <si>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</si>
  <si>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</si>
  <si>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</si>
  <si>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</si>
  <si>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</si>
  <si>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</si>
  <si>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</si>
  <si>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</si>
  <si>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</si>
  <si>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</si>
  <si>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</si>
  <si>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</si>
  <si>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</si>
  <si>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</si>
  <si>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</si>
  <si>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</si>
  <si>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</si>
  <si>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</si>
  <si>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</si>
  <si>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</si>
  <si>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</si>
  <si>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</si>
  <si>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</si>
  <si>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</si>
  <si>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</si>
  <si>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</si>
  <si>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</si>
  <si>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</si>
  <si>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</si>
  <si>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</si>
  <si>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</si>
  <si>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</si>
  <si>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</si>
  <si>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</si>
  <si>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</si>
  <si>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</si>
  <si>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</si>
  <si>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</si>
  <si>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</si>
  <si>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</si>
  <si>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</si>
  <si>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</si>
  <si>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</si>
  <si>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</si>
  <si>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</si>
  <si>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</si>
  <si>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</si>
  <si>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</si>
  <si>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</si>
  <si>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</si>
  <si>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</si>
  <si>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</si>
  <si>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</si>
  <si>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</si>
  <si>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</si>
  <si>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</si>
  <si>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</si>
  <si>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</si>
  <si>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</si>
  <si>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</si>
  <si>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</si>
  <si>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</si>
  <si>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</si>
  <si>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</si>
  <si>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</si>
  <si>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</si>
  <si>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</si>
  <si>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</si>
  <si>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</si>
  <si>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</si>
  <si>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</si>
  <si>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</si>
  <si>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</si>
  <si>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</si>
  <si>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</si>
  <si>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</si>
  <si>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</si>
  <si>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</si>
  <si>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</si>
  <si>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</si>
  <si>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</si>
  <si>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</si>
  <si>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</si>
  <si>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</si>
  <si>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</si>
  <si>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</si>
  <si>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</si>
  <si>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</si>
  <si>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</si>
  <si>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</si>
  <si>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</si>
  <si>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</si>
  <si>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</si>
  <si>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</si>
  <si>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</si>
  <si>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</si>
  <si>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</si>
  <si>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</si>
  <si>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</si>
  <si>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</si>
  <si>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</si>
  <si>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</si>
  <si>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</si>
  <si>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</si>
  <si>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</si>
  <si>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</si>
  <si>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</si>
  <si>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</si>
  <si>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</si>
  <si>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</si>
  <si>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</si>
  <si>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</si>
  <si>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</si>
  <si>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</si>
  <si>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</si>
  <si>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</si>
  <si>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</si>
  <si>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</si>
  <si>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</si>
  <si>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</si>
  <si>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</si>
  <si>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</si>
  <si>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</si>
  <si>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</si>
  <si>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</si>
  <si>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</si>
  <si>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</si>
  <si>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</si>
  <si>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</si>
  <si>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</si>
  <si>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</si>
  <si>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</si>
  <si>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</si>
  <si>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</si>
  <si>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</si>
  <si>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</si>
  <si>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</si>
  <si>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</si>
  <si>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</si>
  <si>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</si>
  <si>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</si>
  <si>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</si>
  <si>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</si>
  <si>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</si>
  <si>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</si>
  <si>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</si>
  <si>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</si>
  <si>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</si>
  <si>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</si>
  <si>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</si>
  <si>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</si>
  <si>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</si>
  <si>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</si>
  <si>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</si>
  <si>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</si>
  <si>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</si>
  <si>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</si>
  <si>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</si>
  <si>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</si>
  <si>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</si>
  <si>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</si>
  <si>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</si>
  <si>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</si>
  <si>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</si>
  <si>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</si>
  <si>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</si>
  <si>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</si>
  <si>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</si>
  <si>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</si>
  <si>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</si>
  <si>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</si>
  <si>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</si>
  <si>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</si>
  <si>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</si>
  <si>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</si>
  <si>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</si>
  <si>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</si>
  <si>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</si>
  <si>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</si>
  <si>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</si>
  <si>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</si>
  <si>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</si>
  <si>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</si>
  <si>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</si>
  <si>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</si>
  <si>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</si>
  <si>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</si>
  <si>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</si>
  <si>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</si>
  <si>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</si>
  <si>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</si>
  <si>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</si>
  <si>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</si>
  <si>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</si>
  <si>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</si>
  <si>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</si>
  <si>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</si>
  <si>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</si>
  <si>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</si>
  <si>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</si>
  <si>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</si>
  <si>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</si>
  <si>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</si>
  <si>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</si>
  <si>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</si>
  <si>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</si>
  <si>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</si>
  <si>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</si>
  <si>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</si>
  <si>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</si>
  <si>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</si>
  <si>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</si>
  <si>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</si>
  <si>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</si>
  <si>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</si>
  <si>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</si>
  <si>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</si>
  <si>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</si>
  <si>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</si>
  <si>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</si>
  <si>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</si>
  <si>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</si>
  <si>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</si>
  <si>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</si>
  <si>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</si>
  <si>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</si>
  <si>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</si>
  <si>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</si>
  <si>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</si>
  <si>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</si>
  <si>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</si>
  <si>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</si>
  <si>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</si>
  <si>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</si>
  <si>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</si>
  <si>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</si>
  <si>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</si>
  <si>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</si>
  <si>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</si>
  <si>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</si>
  <si>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</si>
  <si>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</si>
  <si>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</si>
  <si>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</si>
  <si>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</si>
  <si>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</si>
  <si>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</si>
  <si>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</si>
  <si>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</si>
  <si>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</si>
  <si>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</si>
  <si>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</si>
  <si>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</si>
  <si>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</si>
  <si>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</si>
  <si>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</si>
  <si>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</si>
  <si>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</si>
  <si>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</si>
  <si>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</si>
  <si>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</si>
  <si>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</si>
  <si>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</si>
  <si>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</si>
  <si>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</si>
  <si>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</si>
  <si>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</si>
  <si>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</si>
  <si>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</si>
  <si>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</si>
  <si>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</si>
  <si>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</si>
  <si>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</si>
  <si>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</si>
  <si>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</si>
  <si>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</si>
  <si>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</si>
  <si>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</si>
  <si>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</si>
  <si>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</si>
  <si>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</si>
  <si>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</si>
  <si>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</si>
  <si>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</si>
  <si>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</si>
  <si>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</si>
  <si>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</si>
  <si>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</si>
  <si>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</si>
  <si>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</si>
  <si>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</si>
  <si>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</si>
  <si>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</si>
  <si>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</si>
  <si>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</si>
  <si>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</si>
  <si>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</si>
  <si>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</si>
  <si>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</si>
  <si>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</si>
  <si>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</si>
  <si>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</si>
  <si>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</si>
  <si>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</si>
  <si>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</si>
  <si>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</si>
  <si>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</si>
  <si>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</si>
  <si>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</si>
  <si>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</si>
  <si>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</si>
  <si>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</si>
  <si>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</si>
  <si>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</si>
  <si>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</si>
  <si>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</si>
  <si>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</si>
  <si>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</si>
  <si>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</si>
  <si>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</si>
  <si>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</si>
  <si>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</si>
  <si>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</si>
  <si>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</si>
  <si>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</si>
  <si>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</si>
  <si>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</si>
  <si>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</si>
  <si>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</si>
  <si>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</si>
  <si>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</si>
  <si>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</si>
  <si>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</si>
  <si>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</si>
  <si>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</si>
  <si>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</si>
  <si>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</si>
  <si>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</si>
  <si>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</si>
  <si>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</si>
  <si>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</si>
  <si>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</si>
  <si>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</si>
  <si>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</si>
  <si>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</si>
  <si>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</si>
  <si>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</si>
  <si>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</si>
  <si>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</si>
  <si>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</si>
  <si>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</si>
  <si>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</si>
  <si>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</si>
  <si>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</si>
  <si>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</si>
  <si>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</si>
  <si>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</si>
  <si>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</si>
  <si>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</si>
  <si>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</si>
  <si>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</si>
  <si>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</si>
  <si>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</si>
  <si>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</si>
  <si>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</si>
  <si>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</si>
  <si>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</si>
  <si>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</si>
  <si>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</si>
  <si>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</si>
  <si>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</si>
  <si>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</si>
  <si>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</si>
  <si>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</si>
  <si>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</si>
  <si>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</si>
  <si>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</si>
  <si>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</si>
  <si>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</si>
  <si>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</si>
  <si>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</si>
  <si>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</si>
  <si>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</si>
  <si>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</si>
  <si>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</si>
  <si>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</si>
  <si>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</si>
  <si>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</si>
  <si>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</si>
  <si>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</si>
  <si>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</si>
  <si>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</si>
  <si>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</si>
  <si>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</si>
  <si>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</si>
  <si>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</si>
  <si>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</si>
  <si>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</si>
  <si>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</si>
  <si>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</si>
  <si>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</si>
  <si>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</si>
  <si>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</si>
  <si>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</si>
  <si>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</si>
  <si>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</si>
  <si>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</si>
  <si>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</si>
  <si>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</si>
  <si>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</si>
  <si>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</si>
  <si>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</si>
  <si>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</si>
  <si>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</si>
  <si>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</si>
  <si>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</si>
  <si>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</si>
  <si>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</si>
  <si>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</si>
  <si>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</si>
  <si>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</si>
  <si>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</si>
  <si>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</si>
  <si>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</si>
  <si>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</si>
  <si>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</si>
  <si>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</si>
  <si>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</si>
  <si>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</si>
  <si>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</si>
  <si>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</si>
  <si>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</si>
  <si>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</si>
  <si>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</si>
  <si>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</si>
  <si>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</si>
  <si>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</si>
  <si>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</si>
  <si>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</si>
  <si>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</si>
  <si>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</si>
  <si>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</si>
  <si>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</si>
  <si>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</si>
  <si>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</si>
  <si>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</si>
  <si>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</si>
  <si>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</si>
  <si>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</si>
  <si>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</si>
  <si>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</si>
  <si>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</si>
  <si>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</si>
  <si>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</si>
  <si>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</si>
  <si>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</si>
  <si>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</si>
  <si>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</si>
  <si>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</si>
  <si>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</si>
  <si>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</si>
  <si>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</si>
  <si>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</si>
  <si>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</si>
  <si>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</si>
  <si>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</si>
  <si>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</si>
  <si>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</si>
  <si>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</si>
  <si>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</si>
  <si>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</si>
  <si>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</si>
  <si>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</si>
  <si>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</si>
  <si>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</si>
  <si>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</si>
  <si>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</si>
  <si>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</si>
  <si>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</si>
  <si>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</si>
  <si>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</si>
  <si>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</si>
  <si>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</si>
  <si>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</si>
  <si>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</si>
  <si>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</si>
  <si>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</si>
  <si>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</si>
  <si>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</si>
  <si>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</si>
  <si>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</si>
  <si>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</si>
  <si>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</si>
  <si>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</si>
  <si>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</si>
  <si>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</si>
  <si>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</si>
  <si>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</si>
  <si>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</si>
  <si>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</si>
  <si>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</si>
  <si>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</si>
  <si>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</si>
  <si>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</si>
  <si>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</si>
  <si>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</si>
  <si>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</si>
  <si>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</si>
  <si>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</si>
  <si>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</si>
  <si>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</si>
  <si>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</si>
  <si>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</si>
  <si>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</si>
  <si>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</si>
  <si>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</si>
  <si>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</si>
  <si>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</si>
  <si>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</si>
  <si>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</si>
  <si>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</si>
  <si>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</si>
  <si>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</si>
  <si>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</si>
  <si>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</si>
  <si>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</si>
  <si>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</si>
  <si>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</si>
  <si>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</si>
  <si>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</si>
  <si>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</si>
  <si>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</si>
  <si>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</si>
  <si>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</si>
  <si>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</si>
  <si>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</si>
  <si>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</si>
  <si>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</si>
  <si>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</si>
  <si>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</si>
  <si>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</si>
  <si>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</si>
  <si>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</si>
  <si>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</si>
  <si>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</si>
  <si>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</si>
  <si>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</si>
  <si>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</si>
  <si>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</si>
  <si>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</si>
  <si>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</si>
  <si>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</si>
  <si>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</si>
  <si>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</si>
  <si>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</si>
  <si>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</si>
  <si>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</si>
  <si>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</si>
  <si>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</si>
  <si>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</si>
  <si>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</si>
  <si>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</si>
  <si>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</si>
  <si>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</si>
  <si>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</si>
  <si>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</si>
  <si>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</si>
  <si>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</si>
  <si>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</si>
  <si>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</si>
  <si>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</si>
  <si>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</si>
  <si>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</si>
  <si>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</si>
  <si>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</si>
  <si>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</si>
  <si>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</si>
  <si>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</si>
  <si>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</si>
  <si>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</si>
  <si>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</si>
  <si>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</si>
  <si>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</si>
  <si>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</si>
  <si>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</si>
  <si>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</si>
  <si>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</si>
  <si>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</si>
  <si>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</si>
  <si>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</si>
  <si>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</si>
  <si>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</si>
  <si>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</si>
  <si>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</si>
  <si>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</si>
  <si>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</si>
  <si>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</si>
  <si>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</si>
  <si>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</si>
  <si>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</si>
  <si>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</si>
  <si>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</si>
  <si>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</si>
  <si>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</si>
  <si>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</si>
  <si>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</si>
  <si>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</si>
  <si>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</si>
  <si>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</si>
  <si>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</si>
  <si>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</si>
  <si>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</si>
  <si>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</si>
  <si>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</si>
  <si>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</si>
  <si>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</si>
  <si>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</si>
  <si>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</si>
  <si>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</si>
  <si>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</si>
  <si>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</si>
  <si>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</si>
  <si>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</si>
  <si>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</si>
  <si>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</si>
  <si>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</si>
  <si>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</si>
  <si>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</si>
  <si>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</si>
  <si>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</si>
  <si>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</si>
  <si>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</si>
  <si>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</si>
  <si>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</si>
  <si>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</si>
  <si>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</si>
  <si>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</si>
  <si>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</si>
  <si>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</si>
  <si>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</si>
  <si>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</si>
  <si>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</si>
  <si>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</si>
  <si>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</si>
  <si>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</si>
  <si>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</si>
  <si>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</si>
  <si>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</si>
  <si>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</si>
  <si>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</si>
  <si>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</si>
  <si>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</si>
  <si>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</si>
  <si>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</si>
  <si>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</si>
  <si>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</si>
  <si>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</si>
  <si>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</si>
  <si>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</si>
  <si>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</si>
  <si>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</si>
  <si>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</si>
  <si>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</si>
  <si>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</si>
  <si>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</si>
  <si>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</si>
  <si>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</si>
  <si>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</si>
  <si>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</si>
  <si>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</si>
  <si>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</si>
  <si>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</si>
  <si>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</si>
  <si>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</si>
  <si>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</si>
  <si>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</si>
  <si>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</si>
  <si>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</si>
  <si>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</si>
  <si>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</si>
  <si>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</si>
  <si>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</si>
  <si>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</si>
  <si>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</si>
  <si>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</si>
  <si>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</si>
  <si>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</si>
  <si>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</si>
  <si>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</si>
  <si>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</si>
  <si>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</si>
  <si>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</si>
  <si>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</si>
  <si>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</si>
  <si>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</si>
  <si>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</si>
  <si>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</si>
  <si>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</si>
  <si>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</si>
  <si>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</si>
  <si>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</si>
  <si>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</si>
  <si>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</si>
  <si>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</si>
  <si>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</si>
  <si>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</si>
  <si>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</si>
  <si>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</si>
  <si>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</si>
  <si>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</si>
  <si>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</si>
  <si>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</si>
  <si>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</si>
  <si>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</si>
  <si>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</si>
  <si>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</si>
  <si>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</si>
  <si>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</si>
  <si>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</si>
  <si>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</si>
  <si>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</si>
  <si>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</si>
  <si>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</si>
  <si>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</si>
  <si>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</si>
  <si>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</si>
  <si>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</si>
  <si>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</si>
  <si>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</si>
  <si>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</si>
  <si>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</si>
  <si>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</si>
  <si>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</si>
  <si>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</si>
  <si>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</si>
  <si>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</si>
  <si>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</si>
  <si>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</si>
  <si>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</si>
  <si>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</si>
  <si>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</si>
  <si>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</si>
  <si>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</si>
  <si>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</si>
  <si>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</si>
  <si>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</si>
  <si>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</si>
  <si>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</si>
  <si>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</si>
  <si>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</si>
  <si>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</si>
  <si>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</si>
  <si>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</si>
  <si>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</si>
  <si>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</si>
  <si>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</si>
  <si>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</si>
  <si>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</si>
  <si>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</si>
  <si>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</si>
  <si>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</si>
  <si>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</si>
  <si>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</si>
  <si>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</si>
  <si>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</si>
  <si>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</si>
  <si>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</si>
  <si>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</si>
  <si>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</si>
  <si>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</si>
  <si>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</si>
  <si>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</si>
  <si>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</si>
  <si>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</si>
  <si>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</si>
  <si>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</si>
  <si>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</si>
  <si>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</si>
  <si>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</si>
  <si>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</si>
  <si>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</si>
  <si>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</si>
  <si>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</si>
  <si>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</si>
  <si>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</si>
  <si>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</si>
  <si>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</si>
  <si>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</si>
  <si>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</si>
  <si>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</si>
  <si>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</si>
  <si>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</si>
  <si>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</si>
  <si>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</si>
  <si>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</si>
  <si>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</si>
  <si>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</si>
  <si>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</si>
  <si>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</si>
  <si>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</si>
  <si>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</si>
  <si>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</si>
  <si>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</si>
  <si>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</si>
  <si>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</si>
  <si>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</si>
  <si>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</si>
  <si>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</si>
  <si>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</si>
  <si>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</si>
  <si>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</si>
  <si>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</si>
  <si>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</si>
  <si>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</si>
  <si>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</si>
  <si>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</si>
  <si>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</si>
  <si>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</si>
  <si>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</si>
  <si>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</si>
  <si>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</si>
  <si>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</si>
  <si>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</si>
  <si>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</si>
  <si>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</si>
  <si>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</si>
  <si>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</si>
  <si>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</si>
  <si>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</si>
  <si>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</si>
  <si>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</si>
  <si>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</si>
  <si>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</si>
  <si>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</si>
  <si>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</si>
  <si>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</si>
  <si>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</si>
  <si>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</si>
  <si>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</si>
  <si>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</si>
  <si>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</si>
  <si>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</si>
  <si>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</si>
  <si>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</si>
  <si>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</si>
  <si>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</si>
  <si>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</si>
  <si>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</si>
  <si>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</si>
  <si>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</si>
  <si>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</si>
  <si>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</si>
  <si>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</si>
  <si>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</si>
  <si>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</si>
  <si>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</si>
  <si>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</si>
  <si>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</si>
  <si>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</si>
  <si>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</si>
  <si>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</si>
  <si>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</si>
  <si>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</si>
  <si>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</si>
  <si>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</si>
  <si>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</si>
  <si>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</si>
  <si>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</si>
  <si>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</si>
  <si>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</si>
  <si>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</si>
  <si>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</si>
  <si>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</si>
  <si>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</si>
  <si>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</si>
  <si>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</si>
  <si>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</si>
  <si>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</si>
  <si>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</si>
  <si>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</si>
  <si>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</si>
  <si>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</si>
  <si>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</si>
  <si>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</si>
  <si>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</si>
  <si>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</si>
  <si>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</si>
  <si>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</si>
  <si>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</si>
  <si>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</si>
  <si>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</si>
  <si>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</si>
  <si>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</si>
  <si>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</si>
  <si>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</si>
  <si>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</si>
  <si>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</si>
  <si>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</si>
  <si>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</si>
  <si>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</si>
  <si>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</si>
  <si>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</si>
  <si>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</si>
  <si>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</si>
  <si>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</si>
  <si>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</si>
  <si>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</si>
  <si>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</si>
  <si>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</si>
  <si>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</si>
  <si>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</si>
  <si>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</si>
  <si>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</si>
  <si>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</si>
  <si>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</si>
  <si>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</si>
  <si>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</si>
  <si>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</si>
  <si>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</si>
  <si>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</si>
  <si>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</si>
  <si>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</si>
  <si>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</si>
  <si>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</si>
  <si>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</si>
  <si>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</si>
  <si>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</si>
  <si>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</si>
  <si>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</si>
  <si>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</si>
  <si>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</si>
  <si>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</si>
  <si>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</si>
  <si>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</si>
  <si>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</si>
  <si>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</si>
  <si>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</si>
  <si>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</si>
  <si>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</si>
  <si>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</si>
  <si>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</si>
  <si>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</si>
  <si>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</si>
  <si>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</si>
  <si>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</si>
  <si>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</si>
  <si>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</si>
  <si>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</si>
  <si>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</si>
  <si>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</si>
  <si>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</si>
  <si>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</si>
  <si>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</si>
  <si>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</si>
  <si>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</si>
  <si>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</si>
  <si>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</si>
  <si>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</si>
  <si>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</si>
  <si>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</si>
  <si>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</si>
  <si>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</si>
  <si>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</si>
  <si>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</si>
  <si>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</si>
  <si>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</si>
  <si>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</si>
  <si>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</si>
  <si>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</si>
  <si>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</si>
  <si>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</si>
  <si>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</si>
  <si>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</si>
  <si>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</si>
  <si>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</si>
  <si>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</si>
  <si>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</si>
  <si>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</si>
  <si>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</si>
  <si>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</si>
  <si>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</si>
  <si>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</si>
  <si>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</si>
  <si>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</si>
  <si>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</si>
  <si>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</si>
  <si>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</si>
  <si>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</si>
  <si>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</si>
  <si>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</si>
  <si>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</si>
  <si>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</si>
  <si>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</si>
  <si>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</si>
  <si>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</si>
  <si>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</si>
  <si>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</si>
  <si>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</si>
  <si>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</si>
  <si>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</si>
  <si>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</si>
  <si>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</si>
  <si>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</si>
  <si>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</si>
  <si>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</si>
  <si>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</si>
  <si>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</si>
  <si>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</si>
  <si>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</si>
  <si>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</si>
  <si>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</si>
  <si>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</si>
  <si>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</si>
  <si>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</si>
  <si>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</si>
  <si>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</si>
  <si>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</si>
  <si>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</si>
  <si>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</si>
  <si>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</si>
  <si>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</si>
  <si>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</si>
  <si>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</si>
  <si>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</si>
  <si>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</si>
  <si>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</si>
  <si>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</si>
  <si>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</si>
  <si>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</si>
  <si>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</si>
  <si>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</si>
  <si>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</si>
  <si>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</si>
  <si>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</si>
  <si>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</si>
  <si>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</si>
  <si>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</si>
  <si>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</si>
  <si>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</si>
  <si>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</si>
  <si>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</si>
  <si>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</si>
  <si>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</si>
  <si>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</si>
  <si>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</si>
  <si>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</si>
  <si>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</si>
  <si>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</si>
  <si>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</si>
  <si>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</si>
  <si>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</si>
  <si>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</si>
  <si>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</si>
  <si>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</si>
  <si>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</si>
  <si>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</si>
  <si>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</si>
  <si>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</si>
  <si>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</si>
  <si>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</si>
  <si>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</si>
  <si>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</si>
  <si>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</si>
  <si>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</si>
  <si>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</si>
  <si>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</si>
  <si>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</si>
  <si>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</si>
  <si>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</si>
  <si>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</si>
  <si>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</si>
  <si>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</si>
  <si>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</si>
  <si>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</si>
  <si>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</si>
  <si>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</si>
  <si>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</si>
  <si>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</si>
  <si>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</si>
  <si>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</si>
  <si>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</si>
  <si>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</si>
  <si>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</si>
  <si>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</si>
  <si>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</si>
  <si>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</si>
  <si>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</si>
  <si>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</si>
  <si>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</si>
  <si>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</si>
  <si>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</si>
  <si>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</si>
  <si>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</si>
  <si>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</si>
  <si>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</si>
  <si>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</si>
  <si>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</si>
  <si>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</si>
  <si>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</si>
  <si>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</si>
  <si>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</si>
  <si>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</si>
  <si>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</si>
  <si>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</si>
  <si>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</si>
  <si>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</si>
  <si>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</si>
  <si>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</si>
  <si>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</si>
  <si>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</si>
  <si>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</si>
  <si>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</si>
  <si>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</si>
  <si>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</si>
  <si>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</si>
  <si>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</si>
  <si>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</si>
  <si>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</si>
  <si>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</si>
  <si>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</si>
  <si>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</si>
  <si>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</si>
  <si>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</si>
  <si>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</si>
  <si>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</si>
  <si>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</si>
  <si>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</si>
  <si>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</si>
  <si>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</si>
  <si>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</si>
  <si>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</si>
  <si>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</si>
  <si>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</si>
  <si>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</si>
  <si>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</si>
  <si>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</si>
  <si>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</si>
  <si>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</si>
  <si>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</si>
  <si>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</si>
  <si>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</si>
  <si>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</si>
  <si>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</si>
  <si>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</si>
  <si>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</si>
  <si>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</si>
  <si>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</si>
  <si>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</si>
  <si>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</si>
  <si>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</si>
  <si>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</si>
  <si>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</si>
  <si>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</si>
  <si>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</si>
  <si>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</si>
  <si>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</si>
  <si>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</si>
  <si>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</si>
  <si>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</si>
  <si>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</si>
  <si>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</si>
  <si>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</si>
  <si>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</si>
  <si>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</si>
  <si>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</si>
  <si>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</si>
  <si>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</si>
  <si>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</si>
  <si>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</si>
  <si>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</si>
  <si>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</si>
  <si>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</si>
  <si>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</si>
  <si>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</si>
  <si>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</si>
  <si>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</si>
  <si>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</si>
  <si>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</si>
  <si>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</si>
  <si>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</si>
  <si>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</si>
  <si>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</si>
  <si>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</si>
  <si>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</si>
  <si>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</si>
  <si>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</si>
  <si>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</si>
  <si>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</si>
  <si>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</si>
  <si>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</si>
  <si>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</si>
  <si>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</si>
  <si>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</si>
  <si>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</si>
  <si>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</si>
  <si>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</si>
  <si>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</si>
  <si>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</si>
  <si>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</si>
  <si>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</si>
  <si>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</si>
  <si>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</si>
  <si>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</si>
  <si>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</si>
  <si>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</si>
  <si>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</si>
  <si>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</si>
  <si>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</si>
  <si>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</si>
  <si>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</si>
  <si>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</si>
  <si>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</si>
  <si>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</si>
  <si>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</si>
  <si>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</si>
  <si>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</si>
  <si>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</si>
  <si>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</si>
  <si>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</si>
  <si>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</si>
  <si>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</si>
  <si>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</si>
  <si>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</si>
  <si>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</si>
  <si>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</si>
  <si>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</si>
  <si>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</si>
  <si>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</si>
  <si>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</si>
  <si>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</si>
  <si>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</si>
  <si>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</si>
  <si>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</si>
  <si>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</si>
  <si>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</si>
  <si>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</si>
  <si>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</si>
  <si>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</si>
  <si>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</si>
  <si>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</si>
  <si>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</si>
  <si>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</si>
  <si>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</si>
  <si>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</si>
  <si>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</si>
  <si>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</si>
  <si>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</si>
  <si>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</si>
  <si>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</si>
  <si>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</si>
  <si>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</si>
  <si>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</si>
  <si>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</si>
  <si>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</si>
  <si>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</si>
  <si>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</si>
  <si>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</si>
  <si>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</si>
  <si>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</si>
  <si>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</si>
  <si>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</si>
  <si>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</si>
  <si>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</si>
  <si>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</si>
  <si>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</si>
  <si>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</si>
  <si>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</si>
  <si>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</si>
  <si>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</si>
  <si>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</si>
  <si>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</si>
  <si>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</si>
  <si>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</si>
  <si>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</si>
  <si>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</si>
  <si>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</si>
  <si>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</si>
  <si>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</si>
  <si>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</si>
  <si>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</si>
  <si>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</si>
  <si>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</si>
  <si>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</si>
  <si>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</si>
  <si>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</si>
  <si>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</si>
  <si>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</si>
  <si>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</si>
  <si>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</si>
  <si>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</si>
  <si>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</si>
  <si>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</si>
  <si>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</si>
  <si>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</si>
  <si>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</si>
  <si>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</si>
  <si>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</si>
  <si>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</si>
  <si>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</si>
  <si>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</si>
  <si>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</si>
  <si>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</si>
  <si>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</si>
  <si>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</si>
  <si>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</si>
  <si>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Region 5 / Ohio / SOPD</t>
  </si>
  <si>
    <t>Best Buddies Shop</t>
  </si>
  <si>
    <t>Misc.</t>
  </si>
  <si>
    <t>Miami HQ</t>
  </si>
  <si>
    <t>NA</t>
  </si>
  <si>
    <t>ACH   (Please read note)</t>
  </si>
  <si>
    <t>Casey Goldman-Davis</t>
  </si>
  <si>
    <t>Area Director</t>
  </si>
  <si>
    <t>Catlin Skufca - Approved for $34.61 total!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</si>
</sst>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E20" sqref="E20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3897</v>
      </c>
      <c r="F3" s="99"/>
      <c r="I3" s="27"/>
    </row>
    <row r="4" spans="1:24" s="3" customFormat="1" ht="14" x14ac:dyDescent="0.3">
      <c r="D4" s="7" t="s">
        <v>3</v>
      </c>
      <c r="E4" s="98" t="s">
        <v>3898</v>
      </c>
      <c r="F4" s="99"/>
      <c r="I4" s="27"/>
    </row>
    <row r="5" spans="1:24" s="3" customFormat="1" ht="14" x14ac:dyDescent="0.3">
      <c r="D5" s="7" t="s">
        <v>7</v>
      </c>
      <c r="E5" s="98" t="s">
        <v>3891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45623</v>
      </c>
      <c r="B8" s="83" t="s">
        <v>3892</v>
      </c>
      <c r="C8" s="88" t="s">
        <v>3894</v>
      </c>
      <c r="D8" s="77" t="s">
        <v>3895</v>
      </c>
      <c r="E8" s="81" t="s">
        <v>3896</v>
      </c>
      <c r="F8" s="80" t="s">
        <v>319</v>
      </c>
      <c r="G8" s="80" t="s">
        <v>275</v>
      </c>
      <c r="H8" s="85" t="s">
        <v>3893</v>
      </c>
      <c r="I8" s="84">
        <v>28</v>
      </c>
      <c r="J8" s="70" t="str">
        <f>IF(X8=9,"Complete",IF(X8&lt;=2,"Pending",IF(X8&lt;=9,"Incomplete")))</f>
        <v>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1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9</v>
      </c>
    </row>
    <row r="9" spans="1:24" s="3" customFormat="1" ht="40" customHeight="1" x14ac:dyDescent="0.3">
      <c r="A9" s="82">
        <v>45623</v>
      </c>
      <c r="B9" s="83" t="s">
        <v>3892</v>
      </c>
      <c r="C9" s="88" t="s">
        <v>3894</v>
      </c>
      <c r="D9" s="77" t="s">
        <v>3895</v>
      </c>
      <c r="E9" s="81" t="s">
        <v>3896</v>
      </c>
      <c r="F9" s="80" t="s">
        <v>362</v>
      </c>
      <c r="G9" s="80" t="s">
        <v>275</v>
      </c>
      <c r="H9" s="85" t="s">
        <v>3893</v>
      </c>
      <c r="I9" s="85">
        <v>6.61</v>
      </c>
      <c r="J9" s="70" t="str">
        <f>IF(X9=9,"Complete",IF(X9&lt;=2,"Pending",IF(X9&lt;=9,"Incomplete")))</f>
        <v>Complete</v>
      </c>
      <c r="M9" s="67" t="e">
        <f>VLOOKUP(B9,#REF!,1)</f>
        <v>#REF!</v>
      </c>
      <c r="O9" s="79">
        <f>IF(ISBLANK(A9),0,1)</f>
        <v>1</v>
      </c>
      <c r="P9" s="79">
        <f>IF(ISBLANK(B9),0,1)</f>
        <v>1</v>
      </c>
      <c r="Q9" s="79">
        <f t="shared" si="0"/>
        <v>1</v>
      </c>
      <c r="R9" s="79">
        <f t="shared" si="0"/>
        <v>1</v>
      </c>
      <c r="S9" s="79">
        <f t="shared" si="0"/>
        <v>1</v>
      </c>
      <c r="T9" s="79">
        <f t="shared" si="0"/>
        <v>1</v>
      </c>
      <c r="U9" s="79">
        <f>IF(ISBLANK(#REF!),0,1)</f>
        <v>1</v>
      </c>
      <c r="V9" s="79">
        <f t="shared" ref="V9" si="2">IF(ISBLANK(H9),0,1)</f>
        <v>1</v>
      </c>
      <c r="W9" s="79">
        <f t="shared" ref="W9" si="3">IF(ISBLANK(I9),0,1)</f>
        <v>1</v>
      </c>
      <c r="X9" s="67">
        <f>SUM(O9:W9)</f>
        <v>9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3899</v>
      </c>
      <c r="B12" s="103"/>
      <c r="C12" s="103"/>
      <c r="D12" s="107"/>
      <c r="E12" s="32"/>
      <c r="F12" s="47">
        <v>45623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65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35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35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35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35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35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35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35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35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Casey Goldman-Davis</cp:lastModifiedBy>
  <cp:revision/>
  <dcterms:created xsi:type="dcterms:W3CDTF">2004-08-16T18:44:14Z</dcterms:created>
  <dcterms:modified xsi:type="dcterms:W3CDTF">2024-11-27T18:32:48Z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